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eranh\Documents\מכרזים ועבודות\עבודות\משרד התחבורה\משרד התחבורה - ייעוץ כלכלי לסמנכל תכנון כלכלי\משרד התחבורה - מיקור חוץ מבחנים מעשיים\שאלות הבהרה מרץ 2017\"/>
    </mc:Choice>
  </mc:AlternateContent>
  <bookViews>
    <workbookView xWindow="0" yWindow="0" windowWidth="21600" windowHeight="9768" firstSheet="4" activeTab="9"/>
  </bookViews>
  <sheets>
    <sheet name="הנחות עבודה לתוכנית העסקית" sheetId="16" r:id="rId1"/>
    <sheet name="תחזית הכנסות" sheetId="15" r:id="rId2"/>
    <sheet name="פרוגרמה " sheetId="9" state="hidden" r:id="rId3"/>
    <sheet name="עלויות חד פעמיות" sheetId="1" r:id="rId4"/>
    <sheet name="תקופת התארגנות" sheetId="7" r:id="rId5"/>
    <sheet name="שכר קבוע" sheetId="8" r:id="rId6"/>
    <sheet name="הוצאות קבועות" sheetId="2" r:id="rId7"/>
    <sheet name="הוצאות משתנות" sheetId="3" r:id="rId8"/>
    <sheet name="סה&quot;כ עלות שנתית" sheetId="14" r:id="rId9"/>
    <sheet name="סיכום" sheetId="17" r:id="rId10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9" l="1"/>
  <c r="I18" i="9"/>
  <c r="D5" i="9"/>
  <c r="E8" i="9"/>
  <c r="E7" i="9"/>
  <c r="E6" i="9"/>
  <c r="E5" i="9"/>
  <c r="E4" i="9"/>
  <c r="E9" i="9" s="1"/>
  <c r="E10" i="9" s="1"/>
  <c r="J18" i="9" s="1"/>
  <c r="E3" i="9"/>
  <c r="I21" i="9" l="1"/>
  <c r="I20" i="9"/>
  <c r="E66" i="9" l="1"/>
  <c r="E65" i="9"/>
  <c r="E46" i="9"/>
  <c r="E47" i="9"/>
  <c r="E48" i="9"/>
  <c r="E45" i="9"/>
  <c r="E32" i="9"/>
  <c r="E18" i="9"/>
  <c r="E61" i="9"/>
  <c r="E57" i="9" l="1"/>
  <c r="E58" i="9"/>
  <c r="E59" i="9"/>
  <c r="E60" i="9"/>
  <c r="E62" i="9"/>
  <c r="E63" i="9"/>
  <c r="E64" i="9"/>
  <c r="E56" i="9"/>
  <c r="E44" i="9"/>
  <c r="E43" i="9"/>
  <c r="E35" i="9"/>
  <c r="E34" i="9"/>
  <c r="E33" i="9"/>
  <c r="E31" i="9"/>
  <c r="E30" i="9"/>
  <c r="E21" i="9"/>
  <c r="E20" i="9"/>
  <c r="E19" i="9"/>
  <c r="E16" i="9"/>
  <c r="E17" i="9"/>
  <c r="E36" i="9" l="1"/>
  <c r="E37" i="9" s="1"/>
  <c r="J20" i="9" s="1"/>
  <c r="E67" i="9"/>
  <c r="E49" i="9"/>
  <c r="E50" i="9" s="1"/>
  <c r="J21" i="9" s="1"/>
  <c r="E22" i="9"/>
  <c r="E23" i="9" s="1"/>
  <c r="J19" i="9" s="1"/>
  <c r="E68" i="9" l="1"/>
</calcChain>
</file>

<file path=xl/sharedStrings.xml><?xml version="1.0" encoding="utf-8"?>
<sst xmlns="http://schemas.openxmlformats.org/spreadsheetml/2006/main" count="149" uniqueCount="91">
  <si>
    <t>מערכת מידע</t>
  </si>
  <si>
    <t>מוקד טלפוני</t>
  </si>
  <si>
    <t>חיבור למשרד התחבורה</t>
  </si>
  <si>
    <t>מגרשי אופנוע</t>
  </si>
  <si>
    <t xml:space="preserve">שוטפות </t>
  </si>
  <si>
    <t xml:space="preserve">שיפורים במושכר </t>
  </si>
  <si>
    <t xml:space="preserve">ריהוט </t>
  </si>
  <si>
    <t xml:space="preserve">התארגנות </t>
  </si>
  <si>
    <t>משרדי הנהלה</t>
  </si>
  <si>
    <t>סה"כ</t>
  </si>
  <si>
    <t xml:space="preserve">תפעול אתרים </t>
  </si>
  <si>
    <t>מנהל אדמינ</t>
  </si>
  <si>
    <t>מס' עובדים</t>
  </si>
  <si>
    <t>עלות שכר חודשי</t>
  </si>
  <si>
    <t xml:space="preserve">עלות שנתית </t>
  </si>
  <si>
    <t>מנהל מקצועי</t>
  </si>
  <si>
    <t>מוקדניות</t>
  </si>
  <si>
    <t>פקידות קבלה</t>
  </si>
  <si>
    <t>חשב</t>
  </si>
  <si>
    <t>מנהל כח אדם</t>
  </si>
  <si>
    <t xml:space="preserve">אנשי מחשוב </t>
  </si>
  <si>
    <t xml:space="preserve">ביטוח </t>
  </si>
  <si>
    <t xml:space="preserve">תקשורת </t>
  </si>
  <si>
    <t>אחזקת חומרה ותוכנה</t>
  </si>
  <si>
    <t xml:space="preserve">משפטיות ומקצועיות </t>
  </si>
  <si>
    <t>אחזקת אתר אינטרנט</t>
  </si>
  <si>
    <t>מנהל מוקד/שירות לקוחות</t>
  </si>
  <si>
    <t xml:space="preserve">כמות </t>
  </si>
  <si>
    <t xml:space="preserve">תקופת פחת </t>
  </si>
  <si>
    <t>פחת שנתי</t>
  </si>
  <si>
    <t>סה"כ שנתי</t>
  </si>
  <si>
    <t>מרכזיה</t>
  </si>
  <si>
    <t>ערבות בנקאית</t>
  </si>
  <si>
    <t xml:space="preserve">אתר גדול </t>
  </si>
  <si>
    <t xml:space="preserve">שטח המתנה </t>
  </si>
  <si>
    <t>חדרי בוחנים</t>
  </si>
  <si>
    <t>כמות</t>
  </si>
  <si>
    <t>שטח ליחמ"ד</t>
  </si>
  <si>
    <t>שטח נטו</t>
  </si>
  <si>
    <t xml:space="preserve">חדר ישיבות </t>
  </si>
  <si>
    <t>שירותים</t>
  </si>
  <si>
    <t xml:space="preserve">מטבחון </t>
  </si>
  <si>
    <t>סה"כ ברוטו</t>
  </si>
  <si>
    <t xml:space="preserve">חניות </t>
  </si>
  <si>
    <t>אתר בינוני</t>
  </si>
  <si>
    <t>מנהל שירות לקוחות</t>
  </si>
  <si>
    <t>חדר המתנה</t>
  </si>
  <si>
    <t>אתר קטן</t>
  </si>
  <si>
    <t>חדר מחשוב</t>
  </si>
  <si>
    <t>מטבחון</t>
  </si>
  <si>
    <t>גדול</t>
  </si>
  <si>
    <t>בינוני</t>
  </si>
  <si>
    <t>קטן</t>
  </si>
  <si>
    <t>אופנועים</t>
  </si>
  <si>
    <t xml:space="preserve">רכב </t>
  </si>
  <si>
    <t>פחת שנתי (כולל תשואה ומימון)</t>
  </si>
  <si>
    <t>שכר ברוטו חודשי קבוע</t>
  </si>
  <si>
    <t xml:space="preserve"> שכר עובדים - קבוע</t>
  </si>
  <si>
    <t xml:space="preserve">     </t>
  </si>
  <si>
    <t xml:space="preserve">ראש צוות </t>
  </si>
  <si>
    <t xml:space="preserve">בוחן בעל ניסיון </t>
  </si>
  <si>
    <t xml:space="preserve">בוחן נוסף </t>
  </si>
  <si>
    <t>עלות שנתית</t>
  </si>
  <si>
    <t>חדר ראש צוות</t>
  </si>
  <si>
    <t xml:space="preserve">אתר בינוני + </t>
  </si>
  <si>
    <t>בינוני +</t>
  </si>
  <si>
    <t>מחשוב משרדי</t>
  </si>
  <si>
    <t>מחיר</t>
  </si>
  <si>
    <t>טאבלט</t>
  </si>
  <si>
    <t>רכיב</t>
  </si>
  <si>
    <t>עלות לתקופה</t>
  </si>
  <si>
    <t>עלות</t>
  </si>
  <si>
    <t>תחזית מספר מבחנים</t>
  </si>
  <si>
    <t>מחיר משוקלל למבחן (נומינאלי, לא כולל מע"מ)</t>
  </si>
  <si>
    <t>שנה 1</t>
  </si>
  <si>
    <t>שנה 2</t>
  </si>
  <si>
    <t>שנה 3</t>
  </si>
  <si>
    <t>סה"כ הכנסות ללא מע"מ</t>
  </si>
  <si>
    <t>תחזית תשלום פיצויים מוסכמים</t>
  </si>
  <si>
    <t>סה"כ הכנסות לשנה</t>
  </si>
  <si>
    <t>הנחת עבודה</t>
  </si>
  <si>
    <t>פירוט</t>
  </si>
  <si>
    <t>יש לפרט את הנחות העבודה אשר שימשו בבסיס התוכנית העסקית</t>
  </si>
  <si>
    <t>שנה</t>
  </si>
  <si>
    <t>סה"כ הכנסות</t>
  </si>
  <si>
    <t>סה"כ הוצאות</t>
  </si>
  <si>
    <t>רווח / הפסד</t>
  </si>
  <si>
    <t>1</t>
  </si>
  <si>
    <t>2</t>
  </si>
  <si>
    <t>3</t>
  </si>
  <si>
    <t>מנהל פרויקט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</si>
</sst>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165" fontId="0" fillId="0" borderId="0" xfId="1" applyNumberFormat="1" applyFont="1"/>
    <xf numFmtId="0" fontId="0" fillId="0" borderId="0" xfId="0" applyAlignment="1">
      <alignment wrapText="1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/>
    <xf numFmtId="0" fontId="0" fillId="2" borderId="0" xfId="0" applyFill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2" fillId="0" borderId="0" xfId="0" applyFont="1"/>
    <xf numFmtId="165" fontId="3" fillId="0" borderId="0" xfId="1" applyNumberFormat="1" applyFont="1"/>
    <xf numFmtId="0" fontId="5" fillId="2" borderId="1" xfId="0" applyFont="1" applyFill="1" applyBorder="1"/>
    <xf numFmtId="0" fontId="0" fillId="3" borderId="2" xfId="0" applyFont="1" applyFill="1" applyBorder="1"/>
    <xf numFmtId="0" fontId="0" fillId="4" borderId="2" xfId="0" applyFont="1" applyFill="1" applyBorder="1"/>
    <xf numFmtId="0" fontId="5" fillId="2" borderId="4" xfId="0" applyFont="1" applyFill="1" applyBorder="1"/>
    <xf numFmtId="1" fontId="0" fillId="3" borderId="5" xfId="0" applyNumberFormat="1" applyFont="1" applyFill="1" applyBorder="1"/>
    <xf numFmtId="0" fontId="0" fillId="3" borderId="5" xfId="0" applyFont="1" applyFill="1" applyBorder="1"/>
    <xf numFmtId="1" fontId="0" fillId="4" borderId="5" xfId="0" applyNumberFormat="1" applyFont="1" applyFill="1" applyBorder="1"/>
    <xf numFmtId="0" fontId="0" fillId="4" borderId="5" xfId="0" applyFont="1" applyFill="1" applyBorder="1"/>
    <xf numFmtId="0" fontId="0" fillId="4" borderId="3" xfId="0" applyFont="1" applyFill="1" applyBorder="1"/>
    <xf numFmtId="0" fontId="0" fillId="4" borderId="6" xfId="0" applyFont="1" applyFill="1" applyBorder="1"/>
    <xf numFmtId="1" fontId="2" fillId="0" borderId="0" xfId="0" applyNumberFormat="1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1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7030A0"/>
        </patternFill>
      </fill>
    </dxf>
    <dxf>
      <fill>
        <patternFill patternType="solid">
          <fgColor indexed="64"/>
          <bgColor rgb="FF7030A0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_ ;_ * \-#,##0_ ;_ * &quot;-&quot;??_ ;_ @_ "/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rgb="FF7030A0"/>
        </patternFill>
      </fill>
      <alignment horizontal="general" vertical="bottom" textRotation="0" wrapText="1" indent="0" justifyLastLine="0" shrinkToFit="0" readingOrder="0"/>
    </dxf>
    <dxf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5" formatCode="_ * #,##0_ ;_ * \-#,##0_ ;_ * &quot;-&quot;??_ ;_ @_ "/>
    </dxf>
    <dxf>
      <font>
        <strike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rgb="FF7030A0"/>
        </patternFill>
      </fill>
    </dxf>
    <dxf>
      <fill>
        <patternFill patternType="solid">
          <fgColor indexed="64"/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2" name="טבלה93" displayName="טבלה93" ref="B6:E12" totalsRowShown="0" headerRowDxfId="17">
  <tableColumns count="4">
    <tableColumn id="1" name="רכיב"/>
    <tableColumn id="2" name="שנה 1"/>
    <tableColumn id="3" name="שנה 2"/>
    <tableColumn id="4" name="שנה 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5" name="טבלה5" displayName="טבלה5" ref="B2:G18" totalsRowShown="0" headerRowDxfId="16">
  <tableColumns count="6">
    <tableColumn id="1" name="רכיב"/>
    <tableColumn id="2" name="כמות "/>
    <tableColumn id="3" name="מחיר"/>
    <tableColumn id="4" name="סה&quot;כ" dataDxfId="15" dataCellStyle="Comma"/>
    <tableColumn id="5" name="תקופת פחת "/>
    <tableColumn id="6" name="פחת שנתי" dataDxfId="14" dataCellStyle="Comma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9" name="טבלה9" displayName="טבלה9" ref="B4:C15" totalsRowShown="0" headerRowDxfId="13">
  <tableColumns count="2">
    <tableColumn id="1" name="רכיב"/>
    <tableColumn id="2" name="עלות לתקופה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טבלה4" displayName="טבלה4" ref="B4:F17" totalsRowShown="0" headerRowDxfId="12" dataDxfId="11" dataCellStyle="Comma">
  <tableColumns count="5">
    <tableColumn id="1" name="רכיב"/>
    <tableColumn id="2" name="מס' עובדים"/>
    <tableColumn id="3" name="שכר ברוטו חודשי קבוע" dataDxfId="10" dataCellStyle="Comma"/>
    <tableColumn id="4" name="עלות שכר חודשי" dataDxfId="9" dataCellStyle="Comma"/>
    <tableColumn id="5" name="עלות שנתית " dataDxfId="8" dataCellStyle="Comma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טבלה6" displayName="טבלה6" ref="B2:C18" totalsRowShown="0" headerRowDxfId="7">
  <tableColumns count="2">
    <tableColumn id="1" name="רכיב"/>
    <tableColumn id="2" name="סה&quot;כ שנתי" dataDxfId="6" dataCellStyle="Comma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טבלה7" displayName="טבלה7" ref="C1:D9" totalsRowShown="0" headerRowDxfId="5">
  <tableColumns count="2">
    <tableColumn id="1" name="רכיב"/>
    <tableColumn id="2" name="עלות שנתית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10" name="טבלה10" displayName="טבלה10" ref="A1:B14" totalsRowShown="0" headerRowDxfId="4">
  <tableColumns count="2">
    <tableColumn id="1" name="רכיב"/>
    <tableColumn id="2" name="עלות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1" name="טבלה1" displayName="טבלה1" ref="A1:D6" totalsRowShown="0" headerRowDxfId="3">
  <tableColumns count="4">
    <tableColumn id="1" name="שנה"/>
    <tableColumn id="2" name="1" dataDxfId="2"/>
    <tableColumn id="3" name="2" dataDxfId="1"/>
    <tableColumn id="4" name="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22"/>
  <sheetViews>
    <sheetView rightToLeft="1" workbookViewId="0">
      <selection activeCell="B22" sqref="B22"/>
    </sheetView>
  </sheetViews>
  <sheetFormatPr defaultRowHeight="13.8" x14ac:dyDescent="0.45"/>
  <cols>
    <col min="2" max="2" width="47.37890625" bestFit="1" customWidth="1"/>
    <col min="3" max="3" width="40.80859375" customWidth="1"/>
  </cols>
  <sheetData>
    <row r="3" spans="2:3" ht="14.4" thickBot="1" x14ac:dyDescent="0.55000000000000004">
      <c r="B3" s="11" t="s">
        <v>80</v>
      </c>
      <c r="C3" s="14" t="s">
        <v>81</v>
      </c>
    </row>
    <row r="4" spans="2:3" ht="14.1" thickTop="1" x14ac:dyDescent="0.45">
      <c r="B4" s="12"/>
      <c r="C4" s="15"/>
    </row>
    <row r="5" spans="2:3" x14ac:dyDescent="0.45">
      <c r="B5" s="13"/>
      <c r="C5" s="17"/>
    </row>
    <row r="6" spans="2:3" x14ac:dyDescent="0.45">
      <c r="B6" s="12"/>
      <c r="C6" s="16"/>
    </row>
    <row r="7" spans="2:3" x14ac:dyDescent="0.45">
      <c r="B7" s="13"/>
      <c r="C7" s="18"/>
    </row>
    <row r="8" spans="2:3" x14ac:dyDescent="0.45">
      <c r="B8" s="12"/>
      <c r="C8" s="16"/>
    </row>
    <row r="9" spans="2:3" x14ac:dyDescent="0.45">
      <c r="B9" s="13"/>
      <c r="C9" s="18"/>
    </row>
    <row r="10" spans="2:3" x14ac:dyDescent="0.45">
      <c r="B10" s="12"/>
      <c r="C10" s="16"/>
    </row>
    <row r="11" spans="2:3" x14ac:dyDescent="0.45">
      <c r="B11" s="13"/>
      <c r="C11" s="18"/>
    </row>
    <row r="12" spans="2:3" x14ac:dyDescent="0.45">
      <c r="B12" s="12"/>
      <c r="C12" s="15"/>
    </row>
    <row r="13" spans="2:3" x14ac:dyDescent="0.45">
      <c r="B13" s="13"/>
      <c r="C13" s="17"/>
    </row>
    <row r="14" spans="2:3" x14ac:dyDescent="0.45">
      <c r="B14" s="12"/>
      <c r="C14" s="16"/>
    </row>
    <row r="15" spans="2:3" x14ac:dyDescent="0.45">
      <c r="B15" s="13"/>
      <c r="C15" s="18"/>
    </row>
    <row r="16" spans="2:3" x14ac:dyDescent="0.45">
      <c r="B16" s="12"/>
      <c r="C16" s="16"/>
    </row>
    <row r="17" spans="2:3" x14ac:dyDescent="0.45">
      <c r="B17" s="13"/>
      <c r="C17" s="18"/>
    </row>
    <row r="18" spans="2:3" x14ac:dyDescent="0.45">
      <c r="B18" s="12"/>
      <c r="C18" s="16"/>
    </row>
    <row r="19" spans="2:3" x14ac:dyDescent="0.45">
      <c r="B19" s="19"/>
      <c r="C19" s="20"/>
    </row>
    <row r="22" spans="2:3" x14ac:dyDescent="0.45">
      <c r="B22" t="s">
        <v>82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tabSelected="1" workbookViewId="0">
      <selection activeCell="A5" sqref="A5"/>
    </sheetView>
  </sheetViews>
  <sheetFormatPr defaultRowHeight="13.8" x14ac:dyDescent="0.45"/>
  <cols>
    <col min="1" max="1" width="14" bestFit="1" customWidth="1"/>
  </cols>
  <sheetData>
    <row r="1" spans="1:4" x14ac:dyDescent="0.45">
      <c r="A1" s="6" t="s">
        <v>83</v>
      </c>
      <c r="B1" s="22" t="s">
        <v>87</v>
      </c>
      <c r="C1" s="22" t="s">
        <v>88</v>
      </c>
      <c r="D1" s="22" t="s">
        <v>89</v>
      </c>
    </row>
    <row r="2" spans="1:4" x14ac:dyDescent="0.45">
      <c r="A2" t="s">
        <v>84</v>
      </c>
      <c r="B2" s="23"/>
      <c r="C2" s="23"/>
      <c r="D2" s="23"/>
    </row>
    <row r="3" spans="1:4" x14ac:dyDescent="0.45">
      <c r="A3" t="s">
        <v>85</v>
      </c>
      <c r="B3" s="23"/>
      <c r="C3" s="23"/>
      <c r="D3" s="23"/>
    </row>
    <row r="4" spans="1:4" x14ac:dyDescent="0.45">
      <c r="B4" s="23"/>
      <c r="C4" s="23"/>
      <c r="D4" s="23"/>
    </row>
    <row r="5" spans="1:4" x14ac:dyDescent="0.45">
      <c r="B5" s="23"/>
      <c r="C5" s="23"/>
      <c r="D5" s="23"/>
    </row>
    <row r="6" spans="1:4" ht="14.1" x14ac:dyDescent="0.5">
      <c r="A6" s="9" t="s">
        <v>86</v>
      </c>
      <c r="B6" s="24"/>
      <c r="C6" s="24"/>
      <c r="D6" s="2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12"/>
  <sheetViews>
    <sheetView rightToLeft="1" workbookViewId="0">
      <selection activeCell="B17" sqref="B17"/>
    </sheetView>
  </sheetViews>
  <sheetFormatPr defaultRowHeight="13.8" x14ac:dyDescent="0.45"/>
  <cols>
    <col min="2" max="2" width="33.09375" bestFit="1" customWidth="1"/>
    <col min="3" max="3" width="13.47265625" customWidth="1"/>
    <col min="4" max="4" width="13.28515625" customWidth="1"/>
    <col min="5" max="5" width="13.90234375" customWidth="1"/>
  </cols>
  <sheetData>
    <row r="6" spans="2:5" x14ac:dyDescent="0.45">
      <c r="B6" s="6" t="s">
        <v>69</v>
      </c>
      <c r="C6" s="6" t="s">
        <v>74</v>
      </c>
      <c r="D6" s="6" t="s">
        <v>75</v>
      </c>
      <c r="E6" s="6" t="s">
        <v>76</v>
      </c>
    </row>
    <row r="7" spans="2:5" x14ac:dyDescent="0.45">
      <c r="B7" t="s">
        <v>72</v>
      </c>
    </row>
    <row r="8" spans="2:5" x14ac:dyDescent="0.45">
      <c r="B8" t="s">
        <v>73</v>
      </c>
    </row>
    <row r="9" spans="2:5" x14ac:dyDescent="0.45">
      <c r="B9" s="2" t="s">
        <v>77</v>
      </c>
    </row>
    <row r="10" spans="2:5" x14ac:dyDescent="0.45">
      <c r="B10" t="s">
        <v>78</v>
      </c>
    </row>
    <row r="12" spans="2:5" ht="14.1" x14ac:dyDescent="0.5">
      <c r="B12" s="9" t="s">
        <v>79</v>
      </c>
      <c r="C12" s="21"/>
      <c r="D12" s="9"/>
      <c r="E12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8"/>
  <sheetViews>
    <sheetView rightToLeft="1" workbookViewId="0">
      <selection activeCell="C31" sqref="C31"/>
    </sheetView>
  </sheetViews>
  <sheetFormatPr defaultRowHeight="13.8" x14ac:dyDescent="0.45"/>
  <cols>
    <col min="2" max="2" width="11.1875" customWidth="1"/>
    <col min="4" max="4" width="10.37890625" customWidth="1"/>
  </cols>
  <sheetData>
    <row r="1" spans="2:5" x14ac:dyDescent="0.45">
      <c r="B1" t="s">
        <v>33</v>
      </c>
    </row>
    <row r="2" spans="2:5" x14ac:dyDescent="0.45">
      <c r="C2" t="s">
        <v>36</v>
      </c>
      <c r="D2" t="s">
        <v>37</v>
      </c>
      <c r="E2" t="s">
        <v>38</v>
      </c>
    </row>
    <row r="3" spans="2:5" x14ac:dyDescent="0.45">
      <c r="B3" t="s">
        <v>63</v>
      </c>
      <c r="C3">
        <v>1</v>
      </c>
      <c r="D3">
        <v>9</v>
      </c>
      <c r="E3">
        <f t="shared" ref="E3:E8" si="0">+C3*D3</f>
        <v>9</v>
      </c>
    </row>
    <row r="4" spans="2:5" x14ac:dyDescent="0.45">
      <c r="B4" t="s">
        <v>35</v>
      </c>
      <c r="C4">
        <v>14</v>
      </c>
      <c r="D4">
        <v>6</v>
      </c>
      <c r="E4">
        <f t="shared" si="0"/>
        <v>84</v>
      </c>
    </row>
    <row r="5" spans="2:5" x14ac:dyDescent="0.45">
      <c r="B5" t="s">
        <v>34</v>
      </c>
      <c r="C5">
        <v>1</v>
      </c>
      <c r="D5">
        <f>18*1.5</f>
        <v>27</v>
      </c>
      <c r="E5">
        <f t="shared" si="0"/>
        <v>27</v>
      </c>
    </row>
    <row r="6" spans="2:5" x14ac:dyDescent="0.45">
      <c r="B6" t="s">
        <v>39</v>
      </c>
      <c r="C6">
        <v>1</v>
      </c>
      <c r="D6">
        <v>18</v>
      </c>
      <c r="E6">
        <f t="shared" si="0"/>
        <v>18</v>
      </c>
    </row>
    <row r="7" spans="2:5" x14ac:dyDescent="0.45">
      <c r="B7" t="s">
        <v>40</v>
      </c>
      <c r="C7">
        <v>4</v>
      </c>
      <c r="D7">
        <v>3</v>
      </c>
      <c r="E7">
        <f t="shared" si="0"/>
        <v>12</v>
      </c>
    </row>
    <row r="8" spans="2:5" x14ac:dyDescent="0.45">
      <c r="B8" t="s">
        <v>41</v>
      </c>
      <c r="C8">
        <v>1</v>
      </c>
      <c r="D8">
        <v>12</v>
      </c>
      <c r="E8">
        <f t="shared" si="0"/>
        <v>12</v>
      </c>
    </row>
    <row r="9" spans="2:5" x14ac:dyDescent="0.45">
      <c r="B9" t="s">
        <v>9</v>
      </c>
      <c r="E9">
        <f>SUM(E3:E8)</f>
        <v>162</v>
      </c>
    </row>
    <row r="10" spans="2:5" x14ac:dyDescent="0.45">
      <c r="B10" t="s">
        <v>42</v>
      </c>
      <c r="E10" s="3">
        <f>ROUND(+E9*1.33,-1)</f>
        <v>220</v>
      </c>
    </row>
    <row r="12" spans="2:5" x14ac:dyDescent="0.45">
      <c r="B12" t="s">
        <v>43</v>
      </c>
      <c r="C12">
        <v>18</v>
      </c>
    </row>
    <row r="14" spans="2:5" x14ac:dyDescent="0.45">
      <c r="B14" t="s">
        <v>64</v>
      </c>
    </row>
    <row r="15" spans="2:5" x14ac:dyDescent="0.45">
      <c r="C15" t="s">
        <v>36</v>
      </c>
      <c r="D15" t="s">
        <v>37</v>
      </c>
      <c r="E15" t="s">
        <v>38</v>
      </c>
    </row>
    <row r="16" spans="2:5" x14ac:dyDescent="0.45">
      <c r="B16" t="s">
        <v>63</v>
      </c>
      <c r="C16">
        <v>1</v>
      </c>
      <c r="D16">
        <v>9</v>
      </c>
      <c r="E16">
        <f t="shared" ref="E16:E21" si="1">+C16*D16</f>
        <v>9</v>
      </c>
    </row>
    <row r="17" spans="2:10" x14ac:dyDescent="0.45">
      <c r="B17" t="s">
        <v>35</v>
      </c>
      <c r="C17">
        <v>7</v>
      </c>
      <c r="D17">
        <v>6</v>
      </c>
      <c r="E17">
        <f t="shared" si="1"/>
        <v>42</v>
      </c>
    </row>
    <row r="18" spans="2:10" x14ac:dyDescent="0.45">
      <c r="B18" t="s">
        <v>34</v>
      </c>
      <c r="C18">
        <v>1</v>
      </c>
      <c r="D18">
        <v>18</v>
      </c>
      <c r="E18">
        <f t="shared" si="1"/>
        <v>18</v>
      </c>
      <c r="H18" t="s">
        <v>50</v>
      </c>
      <c r="I18">
        <f>+C12</f>
        <v>18</v>
      </c>
      <c r="J18" s="3">
        <f>+E10</f>
        <v>220</v>
      </c>
    </row>
    <row r="19" spans="2:10" x14ac:dyDescent="0.45">
      <c r="B19" t="s">
        <v>39</v>
      </c>
      <c r="C19">
        <v>1</v>
      </c>
      <c r="D19">
        <v>18</v>
      </c>
      <c r="E19">
        <f t="shared" si="1"/>
        <v>18</v>
      </c>
      <c r="H19" t="s">
        <v>65</v>
      </c>
      <c r="I19" s="3">
        <f>+C25</f>
        <v>11</v>
      </c>
      <c r="J19" s="3">
        <f>+E23</f>
        <v>140</v>
      </c>
    </row>
    <row r="20" spans="2:10" x14ac:dyDescent="0.45">
      <c r="B20" t="s">
        <v>40</v>
      </c>
      <c r="C20">
        <v>4</v>
      </c>
      <c r="D20">
        <v>3</v>
      </c>
      <c r="E20">
        <f t="shared" si="1"/>
        <v>12</v>
      </c>
      <c r="H20" t="s">
        <v>51</v>
      </c>
      <c r="I20">
        <f>+C39</f>
        <v>7</v>
      </c>
      <c r="J20" s="3">
        <f>+E37</f>
        <v>70</v>
      </c>
    </row>
    <row r="21" spans="2:10" x14ac:dyDescent="0.45">
      <c r="B21" t="s">
        <v>41</v>
      </c>
      <c r="C21">
        <v>1</v>
      </c>
      <c r="D21">
        <v>6</v>
      </c>
      <c r="E21">
        <f t="shared" si="1"/>
        <v>6</v>
      </c>
      <c r="H21" t="s">
        <v>52</v>
      </c>
      <c r="I21">
        <f>+C52</f>
        <v>4</v>
      </c>
      <c r="J21" s="3">
        <f>+E50</f>
        <v>40</v>
      </c>
    </row>
    <row r="22" spans="2:10" x14ac:dyDescent="0.45">
      <c r="B22" t="s">
        <v>9</v>
      </c>
      <c r="E22">
        <f>SUM(E16:E21)</f>
        <v>105</v>
      </c>
    </row>
    <row r="23" spans="2:10" x14ac:dyDescent="0.45">
      <c r="B23" t="s">
        <v>42</v>
      </c>
      <c r="E23" s="3">
        <f>ROUND(+E22*1.33,-1)</f>
        <v>140</v>
      </c>
    </row>
    <row r="25" spans="2:10" x14ac:dyDescent="0.45">
      <c r="B25" t="s">
        <v>43</v>
      </c>
      <c r="C25">
        <v>11</v>
      </c>
    </row>
    <row r="28" spans="2:10" x14ac:dyDescent="0.45">
      <c r="B28" t="s">
        <v>44</v>
      </c>
    </row>
    <row r="29" spans="2:10" x14ac:dyDescent="0.45">
      <c r="C29" t="s">
        <v>36</v>
      </c>
      <c r="D29" t="s">
        <v>37</v>
      </c>
      <c r="E29" t="s">
        <v>38</v>
      </c>
    </row>
    <row r="30" spans="2:10" x14ac:dyDescent="0.45">
      <c r="B30" t="s">
        <v>63</v>
      </c>
      <c r="C30">
        <v>0</v>
      </c>
      <c r="D30">
        <v>9</v>
      </c>
      <c r="E30">
        <f t="shared" ref="E30:E35" si="2">+C30*D30</f>
        <v>0</v>
      </c>
      <c r="H30" t="s">
        <v>58</v>
      </c>
    </row>
    <row r="31" spans="2:10" x14ac:dyDescent="0.45">
      <c r="B31" t="s">
        <v>35</v>
      </c>
      <c r="C31">
        <v>4</v>
      </c>
      <c r="D31">
        <v>6</v>
      </c>
      <c r="E31">
        <f t="shared" si="2"/>
        <v>24</v>
      </c>
    </row>
    <row r="32" spans="2:10" x14ac:dyDescent="0.45">
      <c r="B32" t="s">
        <v>34</v>
      </c>
      <c r="C32">
        <v>1</v>
      </c>
      <c r="D32">
        <v>16</v>
      </c>
      <c r="E32">
        <f t="shared" si="2"/>
        <v>16</v>
      </c>
    </row>
    <row r="33" spans="2:5" x14ac:dyDescent="0.45">
      <c r="B33" t="s">
        <v>39</v>
      </c>
      <c r="C33">
        <v>0</v>
      </c>
      <c r="D33">
        <v>18</v>
      </c>
      <c r="E33">
        <f t="shared" si="2"/>
        <v>0</v>
      </c>
    </row>
    <row r="34" spans="2:5" x14ac:dyDescent="0.45">
      <c r="B34" t="s">
        <v>40</v>
      </c>
      <c r="C34">
        <v>3</v>
      </c>
      <c r="D34">
        <v>3</v>
      </c>
      <c r="E34">
        <f t="shared" si="2"/>
        <v>9</v>
      </c>
    </row>
    <row r="35" spans="2:5" x14ac:dyDescent="0.45">
      <c r="B35" t="s">
        <v>41</v>
      </c>
      <c r="C35">
        <v>1</v>
      </c>
      <c r="D35">
        <v>6</v>
      </c>
      <c r="E35">
        <f t="shared" si="2"/>
        <v>6</v>
      </c>
    </row>
    <row r="36" spans="2:5" x14ac:dyDescent="0.45">
      <c r="B36" t="s">
        <v>9</v>
      </c>
      <c r="E36">
        <f>SUM(E30:E35)</f>
        <v>55</v>
      </c>
    </row>
    <row r="37" spans="2:5" x14ac:dyDescent="0.45">
      <c r="B37" t="s">
        <v>42</v>
      </c>
      <c r="E37" s="3">
        <f>ROUND(+E36*1.33,-1)</f>
        <v>70</v>
      </c>
    </row>
    <row r="39" spans="2:5" x14ac:dyDescent="0.45">
      <c r="B39" t="s">
        <v>43</v>
      </c>
      <c r="C39">
        <v>7</v>
      </c>
    </row>
    <row r="41" spans="2:5" x14ac:dyDescent="0.45">
      <c r="B41" t="s">
        <v>47</v>
      </c>
    </row>
    <row r="42" spans="2:5" x14ac:dyDescent="0.45">
      <c r="C42" t="s">
        <v>36</v>
      </c>
      <c r="D42" t="s">
        <v>37</v>
      </c>
      <c r="E42" t="s">
        <v>38</v>
      </c>
    </row>
    <row r="43" spans="2:5" x14ac:dyDescent="0.45">
      <c r="B43" t="s">
        <v>63</v>
      </c>
      <c r="C43">
        <v>0</v>
      </c>
      <c r="D43">
        <v>9</v>
      </c>
      <c r="E43">
        <f t="shared" ref="E43:E48" si="3">+C43*D43</f>
        <v>0</v>
      </c>
    </row>
    <row r="44" spans="2:5" x14ac:dyDescent="0.45">
      <c r="B44" t="s">
        <v>35</v>
      </c>
      <c r="C44">
        <v>2</v>
      </c>
      <c r="D44">
        <v>6</v>
      </c>
      <c r="E44">
        <f t="shared" si="3"/>
        <v>12</v>
      </c>
    </row>
    <row r="45" spans="2:5" x14ac:dyDescent="0.45">
      <c r="B45" t="s">
        <v>34</v>
      </c>
      <c r="C45">
        <v>1</v>
      </c>
      <c r="D45">
        <v>12</v>
      </c>
      <c r="E45">
        <f t="shared" si="3"/>
        <v>12</v>
      </c>
    </row>
    <row r="46" spans="2:5" x14ac:dyDescent="0.45">
      <c r="B46" t="s">
        <v>39</v>
      </c>
      <c r="C46">
        <v>0</v>
      </c>
      <c r="D46">
        <v>18</v>
      </c>
      <c r="E46">
        <f t="shared" si="3"/>
        <v>0</v>
      </c>
    </row>
    <row r="47" spans="2:5" x14ac:dyDescent="0.45">
      <c r="B47" t="s">
        <v>40</v>
      </c>
      <c r="C47">
        <v>2</v>
      </c>
      <c r="D47">
        <v>3</v>
      </c>
      <c r="E47">
        <f t="shared" si="3"/>
        <v>6</v>
      </c>
    </row>
    <row r="48" spans="2:5" x14ac:dyDescent="0.45">
      <c r="B48" t="s">
        <v>41</v>
      </c>
      <c r="C48">
        <v>0</v>
      </c>
      <c r="D48">
        <v>6</v>
      </c>
      <c r="E48">
        <f t="shared" si="3"/>
        <v>0</v>
      </c>
    </row>
    <row r="49" spans="2:5" x14ac:dyDescent="0.45">
      <c r="B49" t="s">
        <v>9</v>
      </c>
      <c r="E49">
        <f>SUM(E43:E48)</f>
        <v>30</v>
      </c>
    </row>
    <row r="50" spans="2:5" x14ac:dyDescent="0.45">
      <c r="B50" t="s">
        <v>42</v>
      </c>
      <c r="E50" s="3">
        <f>ROUND(+E49*1.33,-1)</f>
        <v>40</v>
      </c>
    </row>
    <row r="52" spans="2:5" x14ac:dyDescent="0.45">
      <c r="B52" t="s">
        <v>43</v>
      </c>
      <c r="C52">
        <v>4</v>
      </c>
    </row>
    <row r="54" spans="2:5" x14ac:dyDescent="0.45">
      <c r="B54" t="s">
        <v>8</v>
      </c>
    </row>
    <row r="55" spans="2:5" x14ac:dyDescent="0.45">
      <c r="C55" t="s">
        <v>36</v>
      </c>
      <c r="D55" t="s">
        <v>37</v>
      </c>
      <c r="E55" t="s">
        <v>38</v>
      </c>
    </row>
    <row r="56" spans="2:5" x14ac:dyDescent="0.45">
      <c r="B56" t="s">
        <v>11</v>
      </c>
      <c r="C56">
        <v>1</v>
      </c>
      <c r="D56">
        <v>9</v>
      </c>
      <c r="E56">
        <f>+C56*D56</f>
        <v>9</v>
      </c>
    </row>
    <row r="57" spans="2:5" x14ac:dyDescent="0.45">
      <c r="B57" t="s">
        <v>15</v>
      </c>
      <c r="C57">
        <v>1</v>
      </c>
      <c r="D57">
        <v>9</v>
      </c>
      <c r="E57">
        <f t="shared" ref="E57:E66" si="4">+C57*D57</f>
        <v>9</v>
      </c>
    </row>
    <row r="58" spans="2:5" ht="27.6" x14ac:dyDescent="0.45">
      <c r="B58" s="2" t="s">
        <v>45</v>
      </c>
      <c r="C58">
        <v>1</v>
      </c>
      <c r="D58">
        <v>9</v>
      </c>
      <c r="E58">
        <f t="shared" si="4"/>
        <v>9</v>
      </c>
    </row>
    <row r="59" spans="2:5" x14ac:dyDescent="0.45">
      <c r="B59" t="s">
        <v>1</v>
      </c>
      <c r="C59">
        <v>1</v>
      </c>
      <c r="D59">
        <v>16</v>
      </c>
      <c r="E59">
        <f t="shared" si="4"/>
        <v>16</v>
      </c>
    </row>
    <row r="60" spans="2:5" x14ac:dyDescent="0.45">
      <c r="B60" t="s">
        <v>46</v>
      </c>
      <c r="C60">
        <v>1</v>
      </c>
      <c r="D60">
        <v>12</v>
      </c>
      <c r="E60">
        <f t="shared" si="4"/>
        <v>12</v>
      </c>
    </row>
    <row r="61" spans="2:5" x14ac:dyDescent="0.45">
      <c r="B61" t="s">
        <v>39</v>
      </c>
      <c r="C61">
        <v>1</v>
      </c>
      <c r="D61">
        <v>18</v>
      </c>
      <c r="E61">
        <f t="shared" si="4"/>
        <v>18</v>
      </c>
    </row>
    <row r="62" spans="2:5" x14ac:dyDescent="0.45">
      <c r="B62" t="s">
        <v>18</v>
      </c>
      <c r="C62">
        <v>1</v>
      </c>
      <c r="D62">
        <v>9</v>
      </c>
      <c r="E62">
        <f t="shared" si="4"/>
        <v>9</v>
      </c>
    </row>
    <row r="63" spans="2:5" x14ac:dyDescent="0.45">
      <c r="B63" t="s">
        <v>19</v>
      </c>
      <c r="C63">
        <v>1</v>
      </c>
      <c r="D63">
        <v>6</v>
      </c>
      <c r="E63">
        <f t="shared" si="4"/>
        <v>6</v>
      </c>
    </row>
    <row r="64" spans="2:5" x14ac:dyDescent="0.45">
      <c r="B64" t="s">
        <v>48</v>
      </c>
      <c r="C64">
        <v>1</v>
      </c>
      <c r="D64">
        <v>12</v>
      </c>
      <c r="E64">
        <f t="shared" si="4"/>
        <v>12</v>
      </c>
    </row>
    <row r="65" spans="2:5" x14ac:dyDescent="0.45">
      <c r="B65" t="s">
        <v>40</v>
      </c>
      <c r="C65">
        <v>2</v>
      </c>
      <c r="D65">
        <v>3</v>
      </c>
      <c r="E65">
        <f t="shared" si="4"/>
        <v>6</v>
      </c>
    </row>
    <row r="66" spans="2:5" x14ac:dyDescent="0.45">
      <c r="B66" t="s">
        <v>49</v>
      </c>
      <c r="C66">
        <v>1</v>
      </c>
      <c r="D66">
        <v>6</v>
      </c>
      <c r="E66">
        <f t="shared" si="4"/>
        <v>6</v>
      </c>
    </row>
    <row r="67" spans="2:5" x14ac:dyDescent="0.45">
      <c r="B67" t="s">
        <v>9</v>
      </c>
      <c r="E67">
        <f>SUM(E56:E66)</f>
        <v>112</v>
      </c>
    </row>
    <row r="68" spans="2:5" x14ac:dyDescent="0.45">
      <c r="B68" t="s">
        <v>42</v>
      </c>
      <c r="E68" s="3">
        <f>ROUND(+E67*1.33,-1)</f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rightToLeft="1" workbookViewId="0">
      <selection activeCell="F20" sqref="F20"/>
    </sheetView>
  </sheetViews>
  <sheetFormatPr defaultRowHeight="13.8" x14ac:dyDescent="0.45"/>
  <cols>
    <col min="2" max="2" width="19" customWidth="1"/>
    <col min="5" max="5" width="12.37890625" bestFit="1" customWidth="1"/>
    <col min="6" max="6" width="11.7109375" customWidth="1"/>
    <col min="7" max="7" width="10.47265625" customWidth="1"/>
  </cols>
  <sheetData>
    <row r="2" spans="2:7" x14ac:dyDescent="0.45">
      <c r="B2" s="7" t="s">
        <v>69</v>
      </c>
      <c r="C2" s="7" t="s">
        <v>27</v>
      </c>
      <c r="D2" s="7" t="s">
        <v>67</v>
      </c>
      <c r="E2" s="7" t="s">
        <v>9</v>
      </c>
      <c r="F2" s="7" t="s">
        <v>28</v>
      </c>
      <c r="G2" s="7" t="s">
        <v>29</v>
      </c>
    </row>
    <row r="3" spans="2:7" x14ac:dyDescent="0.45">
      <c r="B3" t="s">
        <v>68</v>
      </c>
      <c r="C3" s="3"/>
      <c r="E3" s="1"/>
      <c r="G3" s="1"/>
    </row>
    <row r="4" spans="2:7" x14ac:dyDescent="0.45">
      <c r="B4" t="s">
        <v>53</v>
      </c>
      <c r="C4" s="3"/>
      <c r="E4" s="1"/>
      <c r="G4" s="1"/>
    </row>
    <row r="5" spans="2:7" x14ac:dyDescent="0.45">
      <c r="B5" t="s">
        <v>0</v>
      </c>
      <c r="E5" s="1"/>
      <c r="G5" s="1"/>
    </row>
    <row r="6" spans="2:7" x14ac:dyDescent="0.45">
      <c r="B6" t="s">
        <v>66</v>
      </c>
      <c r="E6" s="1"/>
      <c r="G6" s="1"/>
    </row>
    <row r="7" spans="2:7" x14ac:dyDescent="0.45">
      <c r="B7" t="s">
        <v>31</v>
      </c>
      <c r="E7" s="1"/>
      <c r="G7" s="1"/>
    </row>
    <row r="8" spans="2:7" x14ac:dyDescent="0.45">
      <c r="B8" t="s">
        <v>1</v>
      </c>
      <c r="E8" s="1"/>
      <c r="G8" s="1"/>
    </row>
    <row r="9" spans="2:7" x14ac:dyDescent="0.45">
      <c r="B9" t="s">
        <v>2</v>
      </c>
      <c r="E9" s="1"/>
      <c r="G9" s="1"/>
    </row>
    <row r="10" spans="2:7" x14ac:dyDescent="0.45">
      <c r="B10" t="s">
        <v>3</v>
      </c>
      <c r="E10" s="1"/>
      <c r="G10" s="1"/>
    </row>
    <row r="11" spans="2:7" x14ac:dyDescent="0.45">
      <c r="B11" t="s">
        <v>5</v>
      </c>
      <c r="C11" s="3"/>
      <c r="E11" s="1"/>
      <c r="G11" s="1"/>
    </row>
    <row r="12" spans="2:7" x14ac:dyDescent="0.45">
      <c r="B12" t="s">
        <v>6</v>
      </c>
      <c r="C12" s="3"/>
      <c r="E12" s="1"/>
      <c r="G12" s="1"/>
    </row>
    <row r="13" spans="2:7" x14ac:dyDescent="0.45">
      <c r="B13" t="s">
        <v>7</v>
      </c>
      <c r="E13" s="1"/>
      <c r="G13" s="1"/>
    </row>
    <row r="14" spans="2:7" x14ac:dyDescent="0.45">
      <c r="E14" s="10"/>
      <c r="G14" s="10"/>
    </row>
    <row r="15" spans="2:7" x14ac:dyDescent="0.45">
      <c r="E15" s="10"/>
      <c r="G15" s="10"/>
    </row>
    <row r="16" spans="2:7" x14ac:dyDescent="0.45">
      <c r="E16" s="1"/>
      <c r="G16" s="1"/>
    </row>
    <row r="17" spans="2:7" x14ac:dyDescent="0.45">
      <c r="E17" s="1"/>
      <c r="G17" s="1"/>
    </row>
    <row r="18" spans="2:7" x14ac:dyDescent="0.45">
      <c r="B18" t="s">
        <v>9</v>
      </c>
    </row>
    <row r="22" spans="2:7" x14ac:dyDescent="0.45">
      <c r="C22" s="3"/>
      <c r="E22" s="1"/>
      <c r="G22" s="1"/>
    </row>
    <row r="23" spans="2:7" x14ac:dyDescent="0.45">
      <c r="C23" s="3"/>
      <c r="E23" s="1"/>
      <c r="G23" s="1"/>
    </row>
    <row r="24" spans="2:7" x14ac:dyDescent="0.45">
      <c r="E24" s="1"/>
      <c r="G24" s="1"/>
    </row>
    <row r="25" spans="2:7" x14ac:dyDescent="0.45">
      <c r="E25" s="1"/>
      <c r="G25" s="1"/>
    </row>
    <row r="26" spans="2:7" x14ac:dyDescent="0.45">
      <c r="E26" s="1"/>
      <c r="G26" s="1"/>
    </row>
    <row r="27" spans="2:7" x14ac:dyDescent="0.45">
      <c r="E27" s="1"/>
      <c r="G27" s="1"/>
    </row>
    <row r="28" spans="2:7" x14ac:dyDescent="0.45">
      <c r="E28" s="1"/>
      <c r="G28" s="1"/>
    </row>
    <row r="29" spans="2:7" x14ac:dyDescent="0.45">
      <c r="C29" s="3"/>
      <c r="E29" s="1"/>
      <c r="G29" s="1"/>
    </row>
    <row r="30" spans="2:7" x14ac:dyDescent="0.45">
      <c r="C30" s="3"/>
      <c r="E30" s="1"/>
      <c r="G30" s="1"/>
    </row>
    <row r="31" spans="2:7" x14ac:dyDescent="0.45">
      <c r="C31" s="3"/>
      <c r="E31" s="1"/>
      <c r="G31" s="1"/>
    </row>
    <row r="32" spans="2:7" x14ac:dyDescent="0.45">
      <c r="E32" s="1"/>
      <c r="G32" s="1"/>
    </row>
    <row r="33" spans="5:7" x14ac:dyDescent="0.45">
      <c r="E33" s="1"/>
      <c r="G33" s="1"/>
    </row>
    <row r="34" spans="5:7" x14ac:dyDescent="0.45">
      <c r="E34" s="1"/>
      <c r="G3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35"/>
  <sheetViews>
    <sheetView rightToLeft="1" workbookViewId="0">
      <selection activeCell="B4" sqref="B4:C15"/>
    </sheetView>
  </sheetViews>
  <sheetFormatPr defaultRowHeight="13.8" x14ac:dyDescent="0.45"/>
  <cols>
    <col min="2" max="2" width="17.90234375" customWidth="1"/>
    <col min="3" max="3" width="12" customWidth="1"/>
    <col min="4" max="4" width="10.09375" customWidth="1"/>
    <col min="6" max="6" width="10.1875" customWidth="1"/>
  </cols>
  <sheetData>
    <row r="4" spans="2:8" x14ac:dyDescent="0.45">
      <c r="B4" s="6" t="s">
        <v>69</v>
      </c>
      <c r="C4" s="6" t="s">
        <v>70</v>
      </c>
      <c r="E4" s="2"/>
    </row>
    <row r="5" spans="2:8" x14ac:dyDescent="0.45">
      <c r="E5" s="1"/>
      <c r="F5" s="1"/>
    </row>
    <row r="6" spans="2:8" x14ac:dyDescent="0.45">
      <c r="E6" s="1"/>
      <c r="F6" s="1"/>
    </row>
    <row r="7" spans="2:8" x14ac:dyDescent="0.45">
      <c r="B7" s="2"/>
      <c r="E7" s="1"/>
      <c r="F7" s="1"/>
    </row>
    <row r="8" spans="2:8" x14ac:dyDescent="0.45">
      <c r="E8" s="1"/>
      <c r="F8" s="1"/>
    </row>
    <row r="9" spans="2:8" x14ac:dyDescent="0.45">
      <c r="E9" s="1"/>
      <c r="F9" s="1"/>
    </row>
    <row r="10" spans="2:8" x14ac:dyDescent="0.45">
      <c r="C10" s="3"/>
      <c r="D10" s="3"/>
      <c r="E10" s="1"/>
      <c r="F10" s="1"/>
      <c r="H10" s="3"/>
    </row>
    <row r="11" spans="2:8" x14ac:dyDescent="0.45">
      <c r="D11" s="3"/>
      <c r="E11" s="1"/>
      <c r="F11" s="1"/>
    </row>
    <row r="12" spans="2:8" x14ac:dyDescent="0.45">
      <c r="D12" s="3"/>
      <c r="E12" s="1"/>
      <c r="F12" s="1"/>
    </row>
    <row r="13" spans="2:8" x14ac:dyDescent="0.45">
      <c r="D13" s="3"/>
      <c r="E13" s="1"/>
      <c r="F13" s="1"/>
    </row>
    <row r="14" spans="2:8" x14ac:dyDescent="0.45">
      <c r="D14" s="3"/>
      <c r="E14" s="1"/>
      <c r="F14" s="1"/>
    </row>
    <row r="15" spans="2:8" x14ac:dyDescent="0.45">
      <c r="F15" s="4"/>
    </row>
    <row r="16" spans="2:8" x14ac:dyDescent="0.45">
      <c r="F16" s="4"/>
    </row>
    <row r="17" spans="2:6" x14ac:dyDescent="0.45">
      <c r="F17" s="4"/>
    </row>
    <row r="18" spans="2:6" x14ac:dyDescent="0.45">
      <c r="F18" s="4"/>
    </row>
    <row r="21" spans="2:6" x14ac:dyDescent="0.45">
      <c r="E21" s="2"/>
    </row>
    <row r="22" spans="2:6" x14ac:dyDescent="0.45">
      <c r="E22" s="1"/>
      <c r="F22" s="1"/>
    </row>
    <row r="23" spans="2:6" x14ac:dyDescent="0.45">
      <c r="E23" s="1"/>
      <c r="F23" s="1"/>
    </row>
    <row r="24" spans="2:6" x14ac:dyDescent="0.45">
      <c r="B24" s="2"/>
      <c r="E24" s="1"/>
      <c r="F24" s="1"/>
    </row>
    <row r="25" spans="2:6" x14ac:dyDescent="0.45">
      <c r="E25" s="1"/>
      <c r="F25" s="1"/>
    </row>
    <row r="26" spans="2:6" x14ac:dyDescent="0.45">
      <c r="E26" s="1"/>
      <c r="F26" s="1"/>
    </row>
    <row r="27" spans="2:6" x14ac:dyDescent="0.45">
      <c r="D27" s="3"/>
      <c r="E27" s="1"/>
      <c r="F27" s="1"/>
    </row>
    <row r="28" spans="2:6" x14ac:dyDescent="0.45">
      <c r="D28" s="3"/>
      <c r="E28" s="1"/>
      <c r="F28" s="1"/>
    </row>
    <row r="29" spans="2:6" x14ac:dyDescent="0.45">
      <c r="D29" s="3"/>
      <c r="E29" s="1"/>
      <c r="F29" s="1"/>
    </row>
    <row r="30" spans="2:6" x14ac:dyDescent="0.45">
      <c r="D30" s="3"/>
      <c r="E30" s="1"/>
      <c r="F30" s="1"/>
    </row>
    <row r="31" spans="2:6" x14ac:dyDescent="0.45">
      <c r="D31" s="3"/>
      <c r="E31" s="1"/>
      <c r="F31" s="1"/>
    </row>
    <row r="32" spans="2:6" x14ac:dyDescent="0.45">
      <c r="F32" s="4"/>
    </row>
    <row r="33" spans="6:6" x14ac:dyDescent="0.45">
      <c r="F33" s="4"/>
    </row>
    <row r="34" spans="6:6" x14ac:dyDescent="0.45">
      <c r="F34" s="4"/>
    </row>
    <row r="35" spans="6:6" x14ac:dyDescent="0.45">
      <c r="F35" s="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rightToLeft="1" workbookViewId="0">
      <selection activeCell="C13" sqref="C13"/>
    </sheetView>
  </sheetViews>
  <sheetFormatPr defaultRowHeight="13.8" x14ac:dyDescent="0.45"/>
  <cols>
    <col min="2" max="2" width="15.37890625" customWidth="1"/>
    <col min="3" max="3" width="21.1875" customWidth="1"/>
    <col min="4" max="4" width="18.37890625" customWidth="1"/>
    <col min="5" max="5" width="14.09375" customWidth="1"/>
    <col min="6" max="6" width="11.7109375" customWidth="1"/>
    <col min="9" max="9" width="15.37890625" customWidth="1"/>
    <col min="12" max="12" width="10.90234375" bestFit="1" customWidth="1"/>
  </cols>
  <sheetData>
    <row r="1" spans="2:12" x14ac:dyDescent="0.45">
      <c r="C1" s="1"/>
    </row>
    <row r="2" spans="2:12" x14ac:dyDescent="0.45">
      <c r="C2" s="1"/>
    </row>
    <row r="4" spans="2:12" x14ac:dyDescent="0.45">
      <c r="B4" s="7" t="s">
        <v>69</v>
      </c>
      <c r="C4" s="7" t="s">
        <v>12</v>
      </c>
      <c r="D4" s="8" t="s">
        <v>56</v>
      </c>
      <c r="E4" s="8" t="s">
        <v>13</v>
      </c>
      <c r="F4" s="8" t="s">
        <v>14</v>
      </c>
    </row>
    <row r="5" spans="2:12" x14ac:dyDescent="0.45">
      <c r="B5" t="s">
        <v>90</v>
      </c>
      <c r="D5" s="1"/>
      <c r="E5" s="1"/>
      <c r="F5" s="1"/>
    </row>
    <row r="6" spans="2:12" x14ac:dyDescent="0.45">
      <c r="B6" t="s">
        <v>15</v>
      </c>
      <c r="D6" s="1"/>
      <c r="E6" s="1"/>
      <c r="F6" s="1"/>
    </row>
    <row r="7" spans="2:12" ht="27.6" x14ac:dyDescent="0.45">
      <c r="B7" s="2" t="s">
        <v>26</v>
      </c>
      <c r="D7" s="1"/>
      <c r="E7" s="1"/>
      <c r="F7" s="1"/>
    </row>
    <row r="8" spans="2:12" x14ac:dyDescent="0.45">
      <c r="B8" t="s">
        <v>59</v>
      </c>
      <c r="D8" s="1"/>
      <c r="E8" s="1"/>
      <c r="F8" s="1"/>
    </row>
    <row r="9" spans="2:12" x14ac:dyDescent="0.45">
      <c r="B9" t="s">
        <v>60</v>
      </c>
      <c r="D9" s="1"/>
      <c r="E9" s="1"/>
      <c r="F9" s="1"/>
      <c r="L9" s="3"/>
    </row>
    <row r="10" spans="2:12" x14ac:dyDescent="0.45">
      <c r="B10" t="s">
        <v>61</v>
      </c>
      <c r="C10" s="3"/>
      <c r="D10" s="1"/>
      <c r="E10" s="1"/>
      <c r="F10" s="1"/>
      <c r="I10" s="3"/>
      <c r="J10" s="3"/>
      <c r="K10" s="3"/>
    </row>
    <row r="11" spans="2:12" x14ac:dyDescent="0.45">
      <c r="B11" t="s">
        <v>16</v>
      </c>
      <c r="D11" s="1"/>
      <c r="E11" s="1"/>
      <c r="F11" s="1"/>
    </row>
    <row r="12" spans="2:12" x14ac:dyDescent="0.45">
      <c r="B12" t="s">
        <v>17</v>
      </c>
      <c r="D12" s="1"/>
      <c r="E12" s="1"/>
      <c r="F12" s="1"/>
    </row>
    <row r="13" spans="2:12" x14ac:dyDescent="0.45">
      <c r="B13" t="s">
        <v>18</v>
      </c>
      <c r="D13" s="1"/>
      <c r="E13" s="1"/>
      <c r="F13" s="1"/>
    </row>
    <row r="14" spans="2:12" x14ac:dyDescent="0.45">
      <c r="B14" t="s">
        <v>20</v>
      </c>
      <c r="D14" s="1"/>
      <c r="E14" s="1"/>
      <c r="F14" s="1"/>
    </row>
    <row r="15" spans="2:12" x14ac:dyDescent="0.45">
      <c r="D15" s="10"/>
      <c r="E15" s="10"/>
      <c r="F15" s="10"/>
    </row>
    <row r="16" spans="2:12" x14ac:dyDescent="0.45">
      <c r="D16" s="10"/>
      <c r="E16" s="10"/>
      <c r="F16" s="10"/>
    </row>
    <row r="17" spans="2:12" x14ac:dyDescent="0.45">
      <c r="B17" t="s">
        <v>9</v>
      </c>
      <c r="E17" s="1"/>
      <c r="F17" s="1"/>
      <c r="L17" s="4"/>
    </row>
    <row r="18" spans="2:12" x14ac:dyDescent="0.45">
      <c r="F18" s="1"/>
      <c r="L18" s="4"/>
    </row>
    <row r="19" spans="2:12" x14ac:dyDescent="0.45">
      <c r="D19" s="2"/>
      <c r="E19" s="2"/>
      <c r="F19" s="2"/>
      <c r="L19" s="5"/>
    </row>
    <row r="20" spans="2:12" x14ac:dyDescent="0.45">
      <c r="D20" s="1"/>
      <c r="E20" s="1"/>
      <c r="F20" s="1"/>
    </row>
    <row r="21" spans="2:12" x14ac:dyDescent="0.45">
      <c r="D21" s="1"/>
      <c r="E21" s="1"/>
      <c r="F21" s="1"/>
    </row>
    <row r="22" spans="2:12" x14ac:dyDescent="0.45">
      <c r="B22" s="2"/>
      <c r="D22" s="1"/>
      <c r="E22" s="1"/>
      <c r="F22" s="1"/>
    </row>
    <row r="23" spans="2:12" x14ac:dyDescent="0.45">
      <c r="D23" s="1"/>
      <c r="E23" s="1"/>
      <c r="F23" s="1"/>
    </row>
    <row r="24" spans="2:12" x14ac:dyDescent="0.45">
      <c r="D24" s="1"/>
      <c r="E24" s="1"/>
      <c r="F24" s="1"/>
      <c r="L24" s="3"/>
    </row>
    <row r="25" spans="2:12" x14ac:dyDescent="0.45">
      <c r="C25" s="3"/>
      <c r="D25" s="1"/>
      <c r="E25" s="1"/>
      <c r="F25" s="1"/>
      <c r="I25" s="3"/>
    </row>
    <row r="26" spans="2:12" x14ac:dyDescent="0.45">
      <c r="D26" s="1"/>
      <c r="E26" s="1"/>
      <c r="F26" s="1"/>
    </row>
    <row r="27" spans="2:12" x14ac:dyDescent="0.45">
      <c r="D27" s="1"/>
      <c r="E27" s="1"/>
      <c r="F27" s="1"/>
    </row>
    <row r="28" spans="2:12" x14ac:dyDescent="0.45">
      <c r="D28" s="1"/>
      <c r="E28" s="1"/>
      <c r="F28" s="1"/>
    </row>
    <row r="29" spans="2:12" x14ac:dyDescent="0.45">
      <c r="D29" s="1"/>
      <c r="E29" s="1"/>
      <c r="F29" s="1"/>
    </row>
    <row r="30" spans="2:12" x14ac:dyDescent="0.45">
      <c r="E30" s="1"/>
      <c r="F30" s="1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5"/>
  <sheetViews>
    <sheetView rightToLeft="1" workbookViewId="0">
      <selection activeCell="C2" sqref="C2"/>
    </sheetView>
  </sheetViews>
  <sheetFormatPr defaultRowHeight="13.8" x14ac:dyDescent="0.45"/>
  <cols>
    <col min="2" max="2" width="16.37890625" customWidth="1"/>
    <col min="3" max="3" width="12.6171875" customWidth="1"/>
  </cols>
  <sheetData>
    <row r="2" spans="2:3" x14ac:dyDescent="0.45">
      <c r="B2" s="7" t="s">
        <v>69</v>
      </c>
      <c r="C2" s="7" t="s">
        <v>30</v>
      </c>
    </row>
    <row r="3" spans="2:3" x14ac:dyDescent="0.45">
      <c r="B3" t="s">
        <v>10</v>
      </c>
      <c r="C3" s="1"/>
    </row>
    <row r="4" spans="2:3" x14ac:dyDescent="0.45">
      <c r="B4" t="s">
        <v>57</v>
      </c>
      <c r="C4" s="1"/>
    </row>
    <row r="5" spans="2:3" x14ac:dyDescent="0.45">
      <c r="B5" t="s">
        <v>21</v>
      </c>
      <c r="C5" s="1"/>
    </row>
    <row r="6" spans="2:3" x14ac:dyDescent="0.45">
      <c r="B6" t="s">
        <v>54</v>
      </c>
      <c r="C6" s="1"/>
    </row>
    <row r="7" spans="2:3" x14ac:dyDescent="0.45">
      <c r="B7" t="s">
        <v>22</v>
      </c>
      <c r="C7" s="1"/>
    </row>
    <row r="8" spans="2:3" x14ac:dyDescent="0.45">
      <c r="B8" t="s">
        <v>23</v>
      </c>
      <c r="C8" s="1"/>
    </row>
    <row r="9" spans="2:3" x14ac:dyDescent="0.45">
      <c r="B9" t="s">
        <v>4</v>
      </c>
      <c r="C9" s="1"/>
    </row>
    <row r="10" spans="2:3" x14ac:dyDescent="0.45">
      <c r="B10" t="s">
        <v>24</v>
      </c>
      <c r="C10" s="1"/>
    </row>
    <row r="11" spans="2:3" ht="31.5" customHeight="1" x14ac:dyDescent="0.45">
      <c r="B11" s="2" t="s">
        <v>55</v>
      </c>
      <c r="C11" s="1"/>
    </row>
    <row r="12" spans="2:3" x14ac:dyDescent="0.45">
      <c r="B12" t="s">
        <v>25</v>
      </c>
      <c r="C12" s="1"/>
    </row>
    <row r="13" spans="2:3" x14ac:dyDescent="0.45">
      <c r="B13" t="s">
        <v>32</v>
      </c>
      <c r="C13" s="1"/>
    </row>
    <row r="14" spans="2:3" x14ac:dyDescent="0.45">
      <c r="C14" s="1"/>
    </row>
    <row r="15" spans="2:3" x14ac:dyDescent="0.45">
      <c r="C15" s="10"/>
    </row>
    <row r="16" spans="2:3" x14ac:dyDescent="0.45">
      <c r="C16" s="10"/>
    </row>
    <row r="17" spans="2:5" x14ac:dyDescent="0.45">
      <c r="C17" s="10"/>
    </row>
    <row r="18" spans="2:5" x14ac:dyDescent="0.45">
      <c r="B18" t="s">
        <v>9</v>
      </c>
      <c r="C18" s="1"/>
    </row>
    <row r="22" spans="2:5" x14ac:dyDescent="0.45">
      <c r="C22" s="1"/>
      <c r="E22" s="1"/>
    </row>
    <row r="23" spans="2:5" x14ac:dyDescent="0.45">
      <c r="C23" s="1"/>
    </row>
    <row r="24" spans="2:5" x14ac:dyDescent="0.45">
      <c r="C24" s="1"/>
    </row>
    <row r="25" spans="2:5" x14ac:dyDescent="0.45">
      <c r="C25" s="1"/>
    </row>
    <row r="26" spans="2:5" x14ac:dyDescent="0.45">
      <c r="C26" s="1"/>
    </row>
    <row r="27" spans="2:5" x14ac:dyDescent="0.45">
      <c r="C27" s="1"/>
    </row>
    <row r="28" spans="2:5" x14ac:dyDescent="0.45">
      <c r="C28" s="1"/>
    </row>
    <row r="29" spans="2:5" x14ac:dyDescent="0.45">
      <c r="C29" s="1"/>
    </row>
    <row r="30" spans="2:5" x14ac:dyDescent="0.45">
      <c r="C30" s="1"/>
    </row>
    <row r="31" spans="2:5" x14ac:dyDescent="0.45">
      <c r="B31" s="2"/>
      <c r="C31" s="1"/>
    </row>
    <row r="32" spans="2:5" x14ac:dyDescent="0.45">
      <c r="C32" s="1"/>
    </row>
    <row r="33" spans="3:3" x14ac:dyDescent="0.45">
      <c r="C33" s="1"/>
    </row>
    <row r="34" spans="3:3" x14ac:dyDescent="0.45">
      <c r="C34" s="1"/>
    </row>
    <row r="35" spans="3:3" x14ac:dyDescent="0.45">
      <c r="C35" s="1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4"/>
  <sheetViews>
    <sheetView rightToLeft="1" workbookViewId="0">
      <selection activeCell="I22" sqref="I22"/>
    </sheetView>
  </sheetViews>
  <sheetFormatPr defaultRowHeight="13.8" x14ac:dyDescent="0.45"/>
  <cols>
    <col min="3" max="3" width="11.7109375" customWidth="1"/>
    <col min="4" max="4" width="11.1875" customWidth="1"/>
    <col min="7" max="7" width="9.90234375" bestFit="1" customWidth="1"/>
  </cols>
  <sheetData>
    <row r="1" spans="3:7" x14ac:dyDescent="0.45">
      <c r="C1" s="7" t="s">
        <v>69</v>
      </c>
      <c r="D1" s="7" t="s">
        <v>62</v>
      </c>
    </row>
    <row r="2" spans="3:7" x14ac:dyDescent="0.45">
      <c r="C2" s="2"/>
      <c r="D2" s="1"/>
    </row>
    <row r="3" spans="3:7" x14ac:dyDescent="0.45">
      <c r="C3" s="2"/>
      <c r="D3" s="1"/>
    </row>
    <row r="4" spans="3:7" x14ac:dyDescent="0.45">
      <c r="C4" s="2"/>
      <c r="D4" s="1"/>
    </row>
    <row r="5" spans="3:7" x14ac:dyDescent="0.45">
      <c r="C5" s="2"/>
      <c r="D5" s="1"/>
    </row>
    <row r="6" spans="3:7" x14ac:dyDescent="0.45">
      <c r="D6" s="4"/>
    </row>
    <row r="9" spans="3:7" ht="14.1" x14ac:dyDescent="0.5">
      <c r="C9" s="9" t="s">
        <v>9</v>
      </c>
      <c r="D9" s="9"/>
    </row>
    <row r="10" spans="3:7" x14ac:dyDescent="0.45">
      <c r="C10" s="2"/>
      <c r="D10" s="1"/>
    </row>
    <row r="11" spans="3:7" x14ac:dyDescent="0.45">
      <c r="C11" s="2"/>
      <c r="D11" s="1"/>
    </row>
    <row r="12" spans="3:7" x14ac:dyDescent="0.45">
      <c r="C12" s="2"/>
      <c r="D12" s="1"/>
    </row>
    <row r="13" spans="3:7" x14ac:dyDescent="0.45">
      <c r="C13" s="2"/>
      <c r="D13" s="1"/>
      <c r="G13" s="4"/>
    </row>
    <row r="14" spans="3:7" x14ac:dyDescent="0.45">
      <c r="D14" s="4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rightToLeft="1" workbookViewId="0">
      <selection activeCell="J28" sqref="J28"/>
    </sheetView>
  </sheetViews>
  <sheetFormatPr defaultRowHeight="13.8" x14ac:dyDescent="0.45"/>
  <sheetData>
    <row r="1" spans="1:2" x14ac:dyDescent="0.45">
      <c r="A1" s="6" t="s">
        <v>69</v>
      </c>
      <c r="B1" s="6" t="s">
        <v>71</v>
      </c>
    </row>
    <row r="14" spans="1:2" x14ac:dyDescent="0.45">
      <c r="A14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10</vt:i4>
      </vt:variant>
    </vt:vector>
  </HeadingPairs>
  <TitlesOfParts>
    <vt:vector size="10" baseType="lpstr">
      <vt:lpstr>הנחות עבודה לתוכנית העסקית</vt:lpstr>
      <vt:lpstr>תחזית הכנסות</vt:lpstr>
      <vt:lpstr>פרוגרמה </vt:lpstr>
      <vt:lpstr>עלויות חד פעמיות</vt:lpstr>
      <vt:lpstr>תקופת התארגנות</vt:lpstr>
      <vt:lpstr>שכר קבוע</vt:lpstr>
      <vt:lpstr>הוצאות קבועות</vt:lpstr>
      <vt:lpstr>הוצאות משתנות</vt:lpstr>
      <vt:lpstr>סה"כ עלות שנתית</vt:lpstr>
      <vt:lpstr>סיכום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eranh</dc:creator>
  <cp:lastModifiedBy>ערן הורן</cp:lastModifiedBy>
  <cp:lastPrinted>2015-07-14T07:34:04Z</cp:lastPrinted>
  <dcterms:created xsi:type="dcterms:W3CDTF">2015-06-29T06:03:52Z</dcterms:created>
  <dcterms:modified xsi:type="dcterms:W3CDTF">2017-05-22T13:25:04Z</dcterms:modified>
</cp:coreProperties>
</file>